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Rejestr wyborców\2025\III KW\na strone\"/>
    </mc:Choice>
  </mc:AlternateContent>
  <bookViews>
    <workbookView xWindow="0" yWindow="0" windowWidth="28800" windowHeight="12180"/>
  </bookViews>
  <sheets>
    <sheet name="rejestr_wyborcow_2025_kw_3_2025" sheetId="1" r:id="rId1"/>
  </sheets>
  <calcPr calcId="162913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2" i="1"/>
  <c r="A13" i="1"/>
  <c r="A14" i="1"/>
  <c r="A15" i="1"/>
  <c r="A16" i="1"/>
  <c r="A17" i="1"/>
  <c r="A18" i="1"/>
  <c r="A19" i="1"/>
  <c r="A20" i="1"/>
  <c r="A22" i="1"/>
  <c r="A23" i="1"/>
  <c r="A24" i="1"/>
  <c r="A25" i="1"/>
  <c r="A27" i="1"/>
  <c r="A28" i="1"/>
  <c r="A29" i="1"/>
  <c r="A30" i="1"/>
  <c r="A31" i="1"/>
  <c r="A33" i="1"/>
  <c r="A34" i="1"/>
  <c r="A35" i="1"/>
  <c r="A36" i="1"/>
  <c r="A38" i="1"/>
  <c r="A39" i="1"/>
  <c r="A40" i="1"/>
  <c r="A41" i="1"/>
  <c r="A42" i="1"/>
  <c r="A43" i="1"/>
  <c r="A44" i="1"/>
  <c r="A45" i="1"/>
  <c r="A46" i="1"/>
  <c r="A47" i="1"/>
  <c r="A48" i="1"/>
  <c r="A50" i="1"/>
  <c r="A51" i="1"/>
  <c r="A52" i="1"/>
  <c r="A53" i="1"/>
  <c r="A54" i="1"/>
  <c r="A55" i="1"/>
  <c r="A57" i="1"/>
  <c r="A58" i="1"/>
  <c r="A59" i="1"/>
  <c r="A60" i="1"/>
  <c r="A61" i="1"/>
  <c r="A62" i="1"/>
  <c r="A64" i="1"/>
</calcChain>
</file>

<file path=xl/sharedStrings.xml><?xml version="1.0" encoding="utf-8"?>
<sst xmlns="http://schemas.openxmlformats.org/spreadsheetml/2006/main" count="185" uniqueCount="86">
  <si>
    <t>Kod TERYT</t>
  </si>
  <si>
    <t>Gmina</t>
  </si>
  <si>
    <t>Powiat</t>
  </si>
  <si>
    <t>Delegatura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</si>
  <si>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</si>
  <si>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</si>
  <si>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</si>
  <si>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</si>
  <si>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</si>
  <si>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</si>
  <si>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</si>
  <si>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</si>
  <si>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</si>
  <si>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bydgoski</t>
  </si>
  <si>
    <t>gm. Białe Błota</t>
  </si>
  <si>
    <t>bydgoski</t>
  </si>
  <si>
    <t>Bydgoszcz</t>
  </si>
  <si>
    <t>gm. Dąbrowa Chełmińska</t>
  </si>
  <si>
    <t>gm. Dobrcz</t>
  </si>
  <si>
    <t>gm. Koronowo</t>
  </si>
  <si>
    <t>gm. Nowa Wieś Wielka</t>
  </si>
  <si>
    <t>gm. Osielsko</t>
  </si>
  <si>
    <t>gm. Sicienko</t>
  </si>
  <si>
    <t>gm. Solec Kujawski</t>
  </si>
  <si>
    <t>Powiat inowrocławski</t>
  </si>
  <si>
    <t>m. Inowrocław</t>
  </si>
  <si>
    <t>inowrocławski</t>
  </si>
  <si>
    <t>gm. Dąbrowa Biskupia</t>
  </si>
  <si>
    <t>gm. Gniewkowo</t>
  </si>
  <si>
    <t>gm. Inowrocław</t>
  </si>
  <si>
    <t>gm. Janikowo</t>
  </si>
  <si>
    <t>gm. Kruszwica</t>
  </si>
  <si>
    <t>gm. Pakość</t>
  </si>
  <si>
    <t>gm. Rojewo</t>
  </si>
  <si>
    <t>gm. Złotniki Kujawskie</t>
  </si>
  <si>
    <t>Powiat mogileński</t>
  </si>
  <si>
    <t>gm. Dąbrowa</t>
  </si>
  <si>
    <t>mogileński</t>
  </si>
  <si>
    <t>gm. Jeziora Wielkie</t>
  </si>
  <si>
    <t>gm. Mogilno</t>
  </si>
  <si>
    <t>gm. Strzelno</t>
  </si>
  <si>
    <t>Powiat nakielski</t>
  </si>
  <si>
    <t>gm. Kcynia</t>
  </si>
  <si>
    <t>nakielski</t>
  </si>
  <si>
    <t>gm. Mrocza</t>
  </si>
  <si>
    <t>gm. Nakło nad Notecią</t>
  </si>
  <si>
    <t>gm. Sadki</t>
  </si>
  <si>
    <t>gm. Szubin</t>
  </si>
  <si>
    <t>Powiat sępoleński</t>
  </si>
  <si>
    <t>gm. Kamień Krajeński</t>
  </si>
  <si>
    <t>sępoleński</t>
  </si>
  <si>
    <t>gm. Sępólno Krajeńskie</t>
  </si>
  <si>
    <t>gm. Sośno</t>
  </si>
  <si>
    <t>gm. Więcbork</t>
  </si>
  <si>
    <t>Powiat świecki</t>
  </si>
  <si>
    <t>gm. Bukowiec</t>
  </si>
  <si>
    <t>świecki</t>
  </si>
  <si>
    <t>gm. Dragacz</t>
  </si>
  <si>
    <t>gm. Drzycim</t>
  </si>
  <si>
    <t>gm. Jeżewo</t>
  </si>
  <si>
    <t>gm. Lniano</t>
  </si>
  <si>
    <t>gm. Nowe</t>
  </si>
  <si>
    <t>gm. Osie</t>
  </si>
  <si>
    <t>gm. Pruszcz</t>
  </si>
  <si>
    <t>gm. Świecie</t>
  </si>
  <si>
    <t>gm. Świekatowo</t>
  </si>
  <si>
    <t>gm. Warlubie</t>
  </si>
  <si>
    <t>Powiat tucholski</t>
  </si>
  <si>
    <t>gm. Cekcyn</t>
  </si>
  <si>
    <t>tucholski</t>
  </si>
  <si>
    <t>gm. Gostycyn</t>
  </si>
  <si>
    <t>gm. Kęsowo</t>
  </si>
  <si>
    <t>gm. Lubiewo</t>
  </si>
  <si>
    <t>gm. Śliwice</t>
  </si>
  <si>
    <t>gm. Tuchola</t>
  </si>
  <si>
    <t>Powiat żniński</t>
  </si>
  <si>
    <t>gm. Barcin</t>
  </si>
  <si>
    <t>żniński</t>
  </si>
  <si>
    <t>gm. Gąsawa</t>
  </si>
  <si>
    <t>gm. Janowiec Wielkopolski</t>
  </si>
  <si>
    <t>gm. Łabiszyn</t>
  </si>
  <si>
    <t>gm. Rogowo</t>
  </si>
  <si>
    <t>gm. Żnin</t>
  </si>
  <si>
    <t>Miasto na prawach powiatu</t>
  </si>
  <si>
    <t>m. Bydgoszcz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</si>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</sst>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vertical="top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22" workbookViewId="0">
      <selection activeCell="B1" sqref="B1"/>
    </sheetView>
  </sheetViews>
  <sheetFormatPr defaultColWidth="16.7109375" defaultRowHeight="15" x14ac:dyDescent="0.25"/>
  <cols>
    <col min="2" max="2" width="25.28515625" bestFit="1" customWidth="1"/>
  </cols>
  <sheetData>
    <row r="1" spans="1:13" s="1" customFormat="1" ht="150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t="s">
        <v>13</v>
      </c>
      <c r="E2">
        <v>120469</v>
      </c>
      <c r="F2">
        <v>95004</v>
      </c>
      <c r="G2">
        <v>93697</v>
      </c>
      <c r="H2">
        <v>1307</v>
      </c>
      <c r="I2">
        <v>7</v>
      </c>
      <c r="J2">
        <v>0</v>
      </c>
      <c r="K2">
        <v>434</v>
      </c>
      <c r="L2">
        <v>0</v>
      </c>
      <c r="M2">
        <v>0</v>
      </c>
    </row>
    <row r="3" spans="1:13" x14ac:dyDescent="0.25">
      <c r="A3" t="str">
        <f>"040301"</f>
        <v>040301</v>
      </c>
      <c r="B3" t="s">
        <v>14</v>
      </c>
      <c r="C3" t="s">
        <v>15</v>
      </c>
      <c r="D3" t="s">
        <v>16</v>
      </c>
      <c r="E3">
        <v>24469</v>
      </c>
      <c r="F3">
        <v>18778</v>
      </c>
      <c r="G3">
        <v>18511</v>
      </c>
      <c r="H3">
        <v>267</v>
      </c>
      <c r="I3">
        <v>1</v>
      </c>
      <c r="J3">
        <v>0</v>
      </c>
      <c r="K3">
        <v>58</v>
      </c>
      <c r="L3">
        <v>0</v>
      </c>
      <c r="M3">
        <v>0</v>
      </c>
    </row>
    <row r="4" spans="1:13" x14ac:dyDescent="0.25">
      <c r="A4" t="str">
        <f>"040302"</f>
        <v>040302</v>
      </c>
      <c r="B4" t="s">
        <v>17</v>
      </c>
      <c r="C4" t="s">
        <v>15</v>
      </c>
      <c r="D4" t="s">
        <v>16</v>
      </c>
      <c r="E4">
        <v>8404</v>
      </c>
      <c r="F4">
        <v>6719</v>
      </c>
      <c r="G4">
        <v>6645</v>
      </c>
      <c r="H4">
        <v>74</v>
      </c>
      <c r="I4">
        <v>0</v>
      </c>
      <c r="J4">
        <v>0</v>
      </c>
      <c r="K4">
        <v>23</v>
      </c>
      <c r="L4">
        <v>0</v>
      </c>
      <c r="M4">
        <v>0</v>
      </c>
    </row>
    <row r="5" spans="1:13" x14ac:dyDescent="0.25">
      <c r="A5" t="str">
        <f>"040303"</f>
        <v>040303</v>
      </c>
      <c r="B5" t="s">
        <v>18</v>
      </c>
      <c r="C5" t="s">
        <v>15</v>
      </c>
      <c r="D5" t="s">
        <v>16</v>
      </c>
      <c r="E5">
        <v>12472</v>
      </c>
      <c r="F5">
        <v>9805</v>
      </c>
      <c r="G5">
        <v>9594</v>
      </c>
      <c r="H5">
        <v>211</v>
      </c>
      <c r="I5">
        <v>2</v>
      </c>
      <c r="J5">
        <v>0</v>
      </c>
      <c r="K5">
        <v>45</v>
      </c>
      <c r="L5">
        <v>0</v>
      </c>
      <c r="M5">
        <v>0</v>
      </c>
    </row>
    <row r="6" spans="1:13" x14ac:dyDescent="0.25">
      <c r="A6" t="str">
        <f>"040304"</f>
        <v>040304</v>
      </c>
      <c r="B6" t="s">
        <v>19</v>
      </c>
      <c r="C6" t="s">
        <v>15</v>
      </c>
      <c r="D6" t="s">
        <v>16</v>
      </c>
      <c r="E6">
        <v>22224</v>
      </c>
      <c r="F6">
        <v>17871</v>
      </c>
      <c r="G6">
        <v>17662</v>
      </c>
      <c r="H6">
        <v>209</v>
      </c>
      <c r="I6">
        <v>1</v>
      </c>
      <c r="J6">
        <v>0</v>
      </c>
      <c r="K6">
        <v>135</v>
      </c>
      <c r="L6">
        <v>0</v>
      </c>
      <c r="M6">
        <v>0</v>
      </c>
    </row>
    <row r="7" spans="1:13" x14ac:dyDescent="0.25">
      <c r="A7" t="str">
        <f>"040305"</f>
        <v>040305</v>
      </c>
      <c r="B7" t="s">
        <v>20</v>
      </c>
      <c r="C7" t="s">
        <v>15</v>
      </c>
      <c r="D7" t="s">
        <v>16</v>
      </c>
      <c r="E7">
        <v>10151</v>
      </c>
      <c r="F7">
        <v>8182</v>
      </c>
      <c r="G7">
        <v>8059</v>
      </c>
      <c r="H7">
        <v>123</v>
      </c>
      <c r="I7">
        <v>0</v>
      </c>
      <c r="J7">
        <v>0</v>
      </c>
      <c r="K7">
        <v>20</v>
      </c>
      <c r="L7">
        <v>0</v>
      </c>
      <c r="M7">
        <v>0</v>
      </c>
    </row>
    <row r="8" spans="1:13" x14ac:dyDescent="0.25">
      <c r="A8" t="str">
        <f>"040306"</f>
        <v>040306</v>
      </c>
      <c r="B8" t="s">
        <v>21</v>
      </c>
      <c r="C8" t="s">
        <v>15</v>
      </c>
      <c r="D8" t="s">
        <v>16</v>
      </c>
      <c r="E8">
        <v>17610</v>
      </c>
      <c r="F8">
        <v>13472</v>
      </c>
      <c r="G8">
        <v>13233</v>
      </c>
      <c r="H8">
        <v>239</v>
      </c>
      <c r="I8">
        <v>1</v>
      </c>
      <c r="J8">
        <v>0</v>
      </c>
      <c r="K8">
        <v>78</v>
      </c>
      <c r="L8">
        <v>0</v>
      </c>
      <c r="M8">
        <v>0</v>
      </c>
    </row>
    <row r="9" spans="1:13" x14ac:dyDescent="0.25">
      <c r="A9" t="str">
        <f>"040307"</f>
        <v>040307</v>
      </c>
      <c r="B9" t="s">
        <v>22</v>
      </c>
      <c r="C9" t="s">
        <v>15</v>
      </c>
      <c r="D9" t="s">
        <v>16</v>
      </c>
      <c r="E9">
        <v>10447</v>
      </c>
      <c r="F9">
        <v>8145</v>
      </c>
      <c r="G9">
        <v>8043</v>
      </c>
      <c r="H9">
        <v>102</v>
      </c>
      <c r="I9">
        <v>2</v>
      </c>
      <c r="J9">
        <v>0</v>
      </c>
      <c r="K9">
        <v>36</v>
      </c>
      <c r="L9">
        <v>0</v>
      </c>
      <c r="M9">
        <v>0</v>
      </c>
    </row>
    <row r="10" spans="1:13" x14ac:dyDescent="0.25">
      <c r="A10" t="str">
        <f>"040308"</f>
        <v>040308</v>
      </c>
      <c r="B10" t="s">
        <v>23</v>
      </c>
      <c r="C10" t="s">
        <v>15</v>
      </c>
      <c r="D10" t="s">
        <v>16</v>
      </c>
      <c r="E10">
        <v>14692</v>
      </c>
      <c r="F10">
        <v>12032</v>
      </c>
      <c r="G10">
        <v>11950</v>
      </c>
      <c r="H10">
        <v>82</v>
      </c>
      <c r="I10">
        <v>0</v>
      </c>
      <c r="J10">
        <v>0</v>
      </c>
      <c r="K10">
        <v>39</v>
      </c>
      <c r="L10">
        <v>0</v>
      </c>
      <c r="M10">
        <v>0</v>
      </c>
    </row>
    <row r="11" spans="1:13" x14ac:dyDescent="0.25">
      <c r="A11" t="s">
        <v>24</v>
      </c>
      <c r="E11">
        <v>140899</v>
      </c>
      <c r="F11">
        <v>117234</v>
      </c>
      <c r="G11">
        <v>116439</v>
      </c>
      <c r="H11">
        <v>795</v>
      </c>
      <c r="I11">
        <v>0</v>
      </c>
      <c r="J11">
        <v>0</v>
      </c>
      <c r="K11">
        <v>586</v>
      </c>
      <c r="L11">
        <v>0</v>
      </c>
      <c r="M11">
        <v>0</v>
      </c>
    </row>
    <row r="12" spans="1:13" x14ac:dyDescent="0.25">
      <c r="A12" t="str">
        <f>"040701"</f>
        <v>040701</v>
      </c>
      <c r="B12" t="s">
        <v>25</v>
      </c>
      <c r="C12" t="s">
        <v>26</v>
      </c>
      <c r="D12" t="s">
        <v>16</v>
      </c>
      <c r="E12">
        <v>60455</v>
      </c>
      <c r="F12">
        <v>51307</v>
      </c>
      <c r="G12">
        <v>51002</v>
      </c>
      <c r="H12">
        <v>305</v>
      </c>
      <c r="I12">
        <v>0</v>
      </c>
      <c r="J12">
        <v>0</v>
      </c>
      <c r="K12">
        <v>195</v>
      </c>
      <c r="L12">
        <v>0</v>
      </c>
      <c r="M12">
        <v>0</v>
      </c>
    </row>
    <row r="13" spans="1:13" x14ac:dyDescent="0.25">
      <c r="A13" t="str">
        <f>"040702"</f>
        <v>040702</v>
      </c>
      <c r="B13" t="s">
        <v>27</v>
      </c>
      <c r="C13" t="s">
        <v>26</v>
      </c>
      <c r="D13" t="s">
        <v>16</v>
      </c>
      <c r="E13">
        <v>4851</v>
      </c>
      <c r="F13">
        <v>3888</v>
      </c>
      <c r="G13">
        <v>3879</v>
      </c>
      <c r="H13">
        <v>9</v>
      </c>
      <c r="I13">
        <v>0</v>
      </c>
      <c r="J13">
        <v>0</v>
      </c>
      <c r="K13">
        <v>56</v>
      </c>
      <c r="L13">
        <v>0</v>
      </c>
      <c r="M13">
        <v>0</v>
      </c>
    </row>
    <row r="14" spans="1:13" x14ac:dyDescent="0.25">
      <c r="A14" t="str">
        <f>"040703"</f>
        <v>040703</v>
      </c>
      <c r="B14" t="s">
        <v>28</v>
      </c>
      <c r="C14" t="s">
        <v>26</v>
      </c>
      <c r="D14" t="s">
        <v>16</v>
      </c>
      <c r="E14">
        <v>12964</v>
      </c>
      <c r="F14">
        <v>10657</v>
      </c>
      <c r="G14">
        <v>10541</v>
      </c>
      <c r="H14">
        <v>116</v>
      </c>
      <c r="I14">
        <v>0</v>
      </c>
      <c r="J14">
        <v>0</v>
      </c>
      <c r="K14">
        <v>71</v>
      </c>
      <c r="L14">
        <v>0</v>
      </c>
      <c r="M14">
        <v>0</v>
      </c>
    </row>
    <row r="15" spans="1:13" x14ac:dyDescent="0.25">
      <c r="A15" t="str">
        <f>"040704"</f>
        <v>040704</v>
      </c>
      <c r="B15" t="s">
        <v>29</v>
      </c>
      <c r="C15" t="s">
        <v>26</v>
      </c>
      <c r="D15" t="s">
        <v>16</v>
      </c>
      <c r="E15">
        <v>11609</v>
      </c>
      <c r="F15">
        <v>9441</v>
      </c>
      <c r="G15">
        <v>9358</v>
      </c>
      <c r="H15">
        <v>83</v>
      </c>
      <c r="I15">
        <v>0</v>
      </c>
      <c r="J15">
        <v>0</v>
      </c>
      <c r="K15">
        <v>24</v>
      </c>
      <c r="L15">
        <v>0</v>
      </c>
      <c r="M15">
        <v>0</v>
      </c>
    </row>
    <row r="16" spans="1:13" x14ac:dyDescent="0.25">
      <c r="A16" t="str">
        <f>"040705"</f>
        <v>040705</v>
      </c>
      <c r="B16" t="s">
        <v>30</v>
      </c>
      <c r="C16" t="s">
        <v>26</v>
      </c>
      <c r="D16" t="s">
        <v>16</v>
      </c>
      <c r="E16">
        <v>12035</v>
      </c>
      <c r="F16">
        <v>9969</v>
      </c>
      <c r="G16">
        <v>9939</v>
      </c>
      <c r="H16">
        <v>30</v>
      </c>
      <c r="I16">
        <v>0</v>
      </c>
      <c r="J16">
        <v>0</v>
      </c>
      <c r="K16">
        <v>68</v>
      </c>
      <c r="L16">
        <v>0</v>
      </c>
      <c r="M16">
        <v>0</v>
      </c>
    </row>
    <row r="17" spans="1:13" x14ac:dyDescent="0.25">
      <c r="A17" t="str">
        <f>"040706"</f>
        <v>040706</v>
      </c>
      <c r="B17" t="s">
        <v>31</v>
      </c>
      <c r="C17" t="s">
        <v>26</v>
      </c>
      <c r="D17" t="s">
        <v>16</v>
      </c>
      <c r="E17">
        <v>17011</v>
      </c>
      <c r="F17">
        <v>14163</v>
      </c>
      <c r="G17">
        <v>14080</v>
      </c>
      <c r="H17">
        <v>83</v>
      </c>
      <c r="I17">
        <v>0</v>
      </c>
      <c r="J17">
        <v>0</v>
      </c>
      <c r="K17">
        <v>97</v>
      </c>
      <c r="L17">
        <v>0</v>
      </c>
      <c r="M17">
        <v>0</v>
      </c>
    </row>
    <row r="18" spans="1:13" x14ac:dyDescent="0.25">
      <c r="A18" t="str">
        <f>"040707"</f>
        <v>040707</v>
      </c>
      <c r="B18" t="s">
        <v>32</v>
      </c>
      <c r="C18" t="s">
        <v>26</v>
      </c>
      <c r="D18" t="s">
        <v>16</v>
      </c>
      <c r="E18">
        <v>8925</v>
      </c>
      <c r="F18">
        <v>7271</v>
      </c>
      <c r="G18">
        <v>7218</v>
      </c>
      <c r="H18">
        <v>53</v>
      </c>
      <c r="I18">
        <v>0</v>
      </c>
      <c r="J18">
        <v>0</v>
      </c>
      <c r="K18">
        <v>31</v>
      </c>
      <c r="L18">
        <v>0</v>
      </c>
      <c r="M18">
        <v>0</v>
      </c>
    </row>
    <row r="19" spans="1:13" x14ac:dyDescent="0.25">
      <c r="A19" t="str">
        <f>"040708"</f>
        <v>040708</v>
      </c>
      <c r="B19" t="s">
        <v>33</v>
      </c>
      <c r="C19" t="s">
        <v>26</v>
      </c>
      <c r="D19" t="s">
        <v>16</v>
      </c>
      <c r="E19">
        <v>4465</v>
      </c>
      <c r="F19">
        <v>3573</v>
      </c>
      <c r="G19">
        <v>3528</v>
      </c>
      <c r="H19">
        <v>45</v>
      </c>
      <c r="I19">
        <v>0</v>
      </c>
      <c r="J19">
        <v>0</v>
      </c>
      <c r="K19">
        <v>16</v>
      </c>
      <c r="L19">
        <v>0</v>
      </c>
      <c r="M19">
        <v>0</v>
      </c>
    </row>
    <row r="20" spans="1:13" x14ac:dyDescent="0.25">
      <c r="A20" t="str">
        <f>"040709"</f>
        <v>040709</v>
      </c>
      <c r="B20" t="s">
        <v>34</v>
      </c>
      <c r="C20" t="s">
        <v>26</v>
      </c>
      <c r="D20" t="s">
        <v>16</v>
      </c>
      <c r="E20">
        <v>8584</v>
      </c>
      <c r="F20">
        <v>6965</v>
      </c>
      <c r="G20">
        <v>6894</v>
      </c>
      <c r="H20">
        <v>71</v>
      </c>
      <c r="I20">
        <v>0</v>
      </c>
      <c r="J20">
        <v>0</v>
      </c>
      <c r="K20">
        <v>28</v>
      </c>
      <c r="L20">
        <v>0</v>
      </c>
      <c r="M20">
        <v>0</v>
      </c>
    </row>
    <row r="21" spans="1:13" x14ac:dyDescent="0.25">
      <c r="A21" t="s">
        <v>35</v>
      </c>
      <c r="E21">
        <v>42889</v>
      </c>
      <c r="F21">
        <v>35040</v>
      </c>
      <c r="G21">
        <v>34778</v>
      </c>
      <c r="H21">
        <v>262</v>
      </c>
      <c r="I21">
        <v>3</v>
      </c>
      <c r="J21">
        <v>0</v>
      </c>
      <c r="K21">
        <v>176</v>
      </c>
      <c r="L21">
        <v>0</v>
      </c>
      <c r="M21">
        <v>0</v>
      </c>
    </row>
    <row r="22" spans="1:13" x14ac:dyDescent="0.25">
      <c r="A22" t="str">
        <f>"040901"</f>
        <v>040901</v>
      </c>
      <c r="B22" t="s">
        <v>36</v>
      </c>
      <c r="C22" t="s">
        <v>37</v>
      </c>
      <c r="D22" t="s">
        <v>16</v>
      </c>
      <c r="E22">
        <v>4333</v>
      </c>
      <c r="F22">
        <v>3487</v>
      </c>
      <c r="G22">
        <v>3470</v>
      </c>
      <c r="H22">
        <v>17</v>
      </c>
      <c r="I22">
        <v>2</v>
      </c>
      <c r="J22">
        <v>0</v>
      </c>
      <c r="K22">
        <v>8</v>
      </c>
      <c r="L22">
        <v>0</v>
      </c>
      <c r="M22">
        <v>0</v>
      </c>
    </row>
    <row r="23" spans="1:13" x14ac:dyDescent="0.25">
      <c r="A23" t="str">
        <f>"040902"</f>
        <v>040902</v>
      </c>
      <c r="B23" t="s">
        <v>38</v>
      </c>
      <c r="C23" t="s">
        <v>37</v>
      </c>
      <c r="D23" t="s">
        <v>16</v>
      </c>
      <c r="E23">
        <v>4504</v>
      </c>
      <c r="F23">
        <v>3650</v>
      </c>
      <c r="G23">
        <v>3633</v>
      </c>
      <c r="H23">
        <v>17</v>
      </c>
      <c r="I23">
        <v>0</v>
      </c>
      <c r="J23">
        <v>0</v>
      </c>
      <c r="K23">
        <v>87</v>
      </c>
      <c r="L23">
        <v>0</v>
      </c>
      <c r="M23">
        <v>0</v>
      </c>
    </row>
    <row r="24" spans="1:13" x14ac:dyDescent="0.25">
      <c r="A24" t="str">
        <f>"040903"</f>
        <v>040903</v>
      </c>
      <c r="B24" t="s">
        <v>39</v>
      </c>
      <c r="C24" t="s">
        <v>37</v>
      </c>
      <c r="D24" t="s">
        <v>16</v>
      </c>
      <c r="E24">
        <v>23272</v>
      </c>
      <c r="F24">
        <v>19078</v>
      </c>
      <c r="G24">
        <v>18872</v>
      </c>
      <c r="H24">
        <v>206</v>
      </c>
      <c r="I24">
        <v>1</v>
      </c>
      <c r="J24">
        <v>0</v>
      </c>
      <c r="K24">
        <v>52</v>
      </c>
      <c r="L24">
        <v>0</v>
      </c>
      <c r="M24">
        <v>0</v>
      </c>
    </row>
    <row r="25" spans="1:13" x14ac:dyDescent="0.25">
      <c r="A25" t="str">
        <f>"040904"</f>
        <v>040904</v>
      </c>
      <c r="B25" t="s">
        <v>40</v>
      </c>
      <c r="C25" t="s">
        <v>37</v>
      </c>
      <c r="D25" t="s">
        <v>16</v>
      </c>
      <c r="E25">
        <v>10780</v>
      </c>
      <c r="F25">
        <v>8825</v>
      </c>
      <c r="G25">
        <v>8803</v>
      </c>
      <c r="H25">
        <v>22</v>
      </c>
      <c r="I25">
        <v>0</v>
      </c>
      <c r="J25">
        <v>0</v>
      </c>
      <c r="K25">
        <v>29</v>
      </c>
      <c r="L25">
        <v>0</v>
      </c>
      <c r="M25">
        <v>0</v>
      </c>
    </row>
    <row r="26" spans="1:13" x14ac:dyDescent="0.25">
      <c r="A26" t="s">
        <v>41</v>
      </c>
      <c r="E26">
        <v>79258</v>
      </c>
      <c r="F26">
        <v>63963</v>
      </c>
      <c r="G26">
        <v>63437</v>
      </c>
      <c r="H26">
        <v>526</v>
      </c>
      <c r="I26">
        <v>1</v>
      </c>
      <c r="J26">
        <v>1</v>
      </c>
      <c r="K26">
        <v>331</v>
      </c>
      <c r="L26">
        <v>0</v>
      </c>
      <c r="M26">
        <v>0</v>
      </c>
    </row>
    <row r="27" spans="1:13" x14ac:dyDescent="0.25">
      <c r="A27" t="str">
        <f>"041001"</f>
        <v>041001</v>
      </c>
      <c r="B27" t="s">
        <v>42</v>
      </c>
      <c r="C27" t="s">
        <v>43</v>
      </c>
      <c r="D27" t="s">
        <v>16</v>
      </c>
      <c r="E27">
        <v>11938</v>
      </c>
      <c r="F27">
        <v>9737</v>
      </c>
      <c r="G27">
        <v>9657</v>
      </c>
      <c r="H27">
        <v>80</v>
      </c>
      <c r="I27">
        <v>0</v>
      </c>
      <c r="J27">
        <v>0</v>
      </c>
      <c r="K27">
        <v>44</v>
      </c>
      <c r="L27">
        <v>0</v>
      </c>
      <c r="M27">
        <v>0</v>
      </c>
    </row>
    <row r="28" spans="1:13" x14ac:dyDescent="0.25">
      <c r="A28" t="str">
        <f>"041002"</f>
        <v>041002</v>
      </c>
      <c r="B28" t="s">
        <v>44</v>
      </c>
      <c r="C28" t="s">
        <v>43</v>
      </c>
      <c r="D28" t="s">
        <v>16</v>
      </c>
      <c r="E28">
        <v>8545</v>
      </c>
      <c r="F28">
        <v>6814</v>
      </c>
      <c r="G28">
        <v>6788</v>
      </c>
      <c r="H28">
        <v>26</v>
      </c>
      <c r="I28">
        <v>1</v>
      </c>
      <c r="J28">
        <v>0</v>
      </c>
      <c r="K28">
        <v>35</v>
      </c>
      <c r="L28">
        <v>0</v>
      </c>
      <c r="M28">
        <v>0</v>
      </c>
    </row>
    <row r="29" spans="1:13" x14ac:dyDescent="0.25">
      <c r="A29" t="str">
        <f>"041003"</f>
        <v>041003</v>
      </c>
      <c r="B29" t="s">
        <v>45</v>
      </c>
      <c r="C29" t="s">
        <v>43</v>
      </c>
      <c r="D29" t="s">
        <v>16</v>
      </c>
      <c r="E29">
        <v>28025</v>
      </c>
      <c r="F29">
        <v>22908</v>
      </c>
      <c r="G29">
        <v>22735</v>
      </c>
      <c r="H29">
        <v>173</v>
      </c>
      <c r="I29">
        <v>0</v>
      </c>
      <c r="J29">
        <v>1</v>
      </c>
      <c r="K29">
        <v>143</v>
      </c>
      <c r="L29">
        <v>0</v>
      </c>
      <c r="M29">
        <v>0</v>
      </c>
    </row>
    <row r="30" spans="1:13" x14ac:dyDescent="0.25">
      <c r="A30" t="str">
        <f>"041004"</f>
        <v>041004</v>
      </c>
      <c r="B30" t="s">
        <v>46</v>
      </c>
      <c r="C30" t="s">
        <v>43</v>
      </c>
      <c r="D30" t="s">
        <v>16</v>
      </c>
      <c r="E30">
        <v>6892</v>
      </c>
      <c r="F30">
        <v>5462</v>
      </c>
      <c r="G30">
        <v>5439</v>
      </c>
      <c r="H30">
        <v>23</v>
      </c>
      <c r="I30">
        <v>0</v>
      </c>
      <c r="J30">
        <v>0</v>
      </c>
      <c r="K30">
        <v>17</v>
      </c>
      <c r="L30">
        <v>0</v>
      </c>
      <c r="M30">
        <v>0</v>
      </c>
    </row>
    <row r="31" spans="1:13" x14ac:dyDescent="0.25">
      <c r="A31" t="str">
        <f>"041005"</f>
        <v>041005</v>
      </c>
      <c r="B31" t="s">
        <v>47</v>
      </c>
      <c r="C31" t="s">
        <v>43</v>
      </c>
      <c r="D31" t="s">
        <v>16</v>
      </c>
      <c r="E31">
        <v>23858</v>
      </c>
      <c r="F31">
        <v>19042</v>
      </c>
      <c r="G31">
        <v>18818</v>
      </c>
      <c r="H31">
        <v>224</v>
      </c>
      <c r="I31">
        <v>0</v>
      </c>
      <c r="J31">
        <v>0</v>
      </c>
      <c r="K31">
        <v>92</v>
      </c>
      <c r="L31">
        <v>0</v>
      </c>
      <c r="M31">
        <v>0</v>
      </c>
    </row>
    <row r="32" spans="1:13" x14ac:dyDescent="0.25">
      <c r="A32" t="s">
        <v>48</v>
      </c>
      <c r="E32">
        <v>38124</v>
      </c>
      <c r="F32">
        <v>30571</v>
      </c>
      <c r="G32">
        <v>30266</v>
      </c>
      <c r="H32">
        <v>305</v>
      </c>
      <c r="I32">
        <v>0</v>
      </c>
      <c r="J32">
        <v>0</v>
      </c>
      <c r="K32">
        <v>279</v>
      </c>
      <c r="L32">
        <v>0</v>
      </c>
      <c r="M32">
        <v>0</v>
      </c>
    </row>
    <row r="33" spans="1:13" x14ac:dyDescent="0.25">
      <c r="A33" t="str">
        <f>"041301"</f>
        <v>041301</v>
      </c>
      <c r="B33" t="s">
        <v>49</v>
      </c>
      <c r="C33" t="s">
        <v>50</v>
      </c>
      <c r="D33" t="s">
        <v>16</v>
      </c>
      <c r="E33">
        <v>6486</v>
      </c>
      <c r="F33">
        <v>5111</v>
      </c>
      <c r="G33">
        <v>5060</v>
      </c>
      <c r="H33">
        <v>51</v>
      </c>
      <c r="I33">
        <v>0</v>
      </c>
      <c r="J33">
        <v>0</v>
      </c>
      <c r="K33">
        <v>76</v>
      </c>
      <c r="L33">
        <v>0</v>
      </c>
      <c r="M33">
        <v>0</v>
      </c>
    </row>
    <row r="34" spans="1:13" x14ac:dyDescent="0.25">
      <c r="A34" t="str">
        <f>"041302"</f>
        <v>041302</v>
      </c>
      <c r="B34" t="s">
        <v>51</v>
      </c>
      <c r="C34" t="s">
        <v>50</v>
      </c>
      <c r="D34" t="s">
        <v>16</v>
      </c>
      <c r="E34">
        <v>14783</v>
      </c>
      <c r="F34">
        <v>11960</v>
      </c>
      <c r="G34">
        <v>11864</v>
      </c>
      <c r="H34">
        <v>96</v>
      </c>
      <c r="I34">
        <v>0</v>
      </c>
      <c r="J34">
        <v>0</v>
      </c>
      <c r="K34">
        <v>57</v>
      </c>
      <c r="L34">
        <v>0</v>
      </c>
      <c r="M34">
        <v>0</v>
      </c>
    </row>
    <row r="35" spans="1:13" x14ac:dyDescent="0.25">
      <c r="A35" t="str">
        <f>"041303"</f>
        <v>041303</v>
      </c>
      <c r="B35" t="s">
        <v>52</v>
      </c>
      <c r="C35" t="s">
        <v>50</v>
      </c>
      <c r="D35" t="s">
        <v>16</v>
      </c>
      <c r="E35">
        <v>4541</v>
      </c>
      <c r="F35">
        <v>3593</v>
      </c>
      <c r="G35">
        <v>3560</v>
      </c>
      <c r="H35">
        <v>33</v>
      </c>
      <c r="I35">
        <v>0</v>
      </c>
      <c r="J35">
        <v>0</v>
      </c>
      <c r="K35">
        <v>21</v>
      </c>
      <c r="L35">
        <v>0</v>
      </c>
      <c r="M35">
        <v>0</v>
      </c>
    </row>
    <row r="36" spans="1:13" x14ac:dyDescent="0.25">
      <c r="A36" t="str">
        <f>"041304"</f>
        <v>041304</v>
      </c>
      <c r="B36" t="s">
        <v>53</v>
      </c>
      <c r="C36" t="s">
        <v>50</v>
      </c>
      <c r="D36" t="s">
        <v>16</v>
      </c>
      <c r="E36">
        <v>12314</v>
      </c>
      <c r="F36">
        <v>9907</v>
      </c>
      <c r="G36">
        <v>9782</v>
      </c>
      <c r="H36">
        <v>125</v>
      </c>
      <c r="I36">
        <v>0</v>
      </c>
      <c r="J36">
        <v>0</v>
      </c>
      <c r="K36">
        <v>125</v>
      </c>
      <c r="L36">
        <v>0</v>
      </c>
      <c r="M36">
        <v>0</v>
      </c>
    </row>
    <row r="37" spans="1:13" x14ac:dyDescent="0.25">
      <c r="A37" t="s">
        <v>54</v>
      </c>
      <c r="E37">
        <v>90054</v>
      </c>
      <c r="F37">
        <v>72757</v>
      </c>
      <c r="G37">
        <v>72137</v>
      </c>
      <c r="H37">
        <v>616</v>
      </c>
      <c r="I37">
        <v>1</v>
      </c>
      <c r="J37">
        <v>0</v>
      </c>
      <c r="K37">
        <v>273</v>
      </c>
      <c r="L37">
        <v>0</v>
      </c>
      <c r="M37">
        <v>0</v>
      </c>
    </row>
    <row r="38" spans="1:13" x14ac:dyDescent="0.25">
      <c r="A38" t="str">
        <f>"041401"</f>
        <v>041401</v>
      </c>
      <c r="B38" t="s">
        <v>55</v>
      </c>
      <c r="C38" t="s">
        <v>56</v>
      </c>
      <c r="D38" t="s">
        <v>16</v>
      </c>
      <c r="E38">
        <v>4812</v>
      </c>
      <c r="F38">
        <v>3785</v>
      </c>
      <c r="G38">
        <v>3755</v>
      </c>
      <c r="H38">
        <v>30</v>
      </c>
      <c r="I38">
        <v>0</v>
      </c>
      <c r="J38">
        <v>0</v>
      </c>
      <c r="K38">
        <v>16</v>
      </c>
      <c r="L38">
        <v>0</v>
      </c>
      <c r="M38">
        <v>0</v>
      </c>
    </row>
    <row r="39" spans="1:13" x14ac:dyDescent="0.25">
      <c r="A39" t="str">
        <f>"041402"</f>
        <v>041402</v>
      </c>
      <c r="B39" t="s">
        <v>57</v>
      </c>
      <c r="C39" t="s">
        <v>56</v>
      </c>
      <c r="D39" t="s">
        <v>16</v>
      </c>
      <c r="E39">
        <v>6590</v>
      </c>
      <c r="F39">
        <v>5285</v>
      </c>
      <c r="G39">
        <v>5224</v>
      </c>
      <c r="H39">
        <v>61</v>
      </c>
      <c r="I39">
        <v>0</v>
      </c>
      <c r="J39">
        <v>0</v>
      </c>
      <c r="K39">
        <v>24</v>
      </c>
      <c r="L39">
        <v>0</v>
      </c>
      <c r="M39">
        <v>0</v>
      </c>
    </row>
    <row r="40" spans="1:13" x14ac:dyDescent="0.25">
      <c r="A40" t="str">
        <f>"041403"</f>
        <v>041403</v>
      </c>
      <c r="B40" t="s">
        <v>58</v>
      </c>
      <c r="C40" t="s">
        <v>56</v>
      </c>
      <c r="D40" t="s">
        <v>16</v>
      </c>
      <c r="E40">
        <v>4701</v>
      </c>
      <c r="F40">
        <v>3730</v>
      </c>
      <c r="G40">
        <v>3696</v>
      </c>
      <c r="H40">
        <v>34</v>
      </c>
      <c r="I40">
        <v>0</v>
      </c>
      <c r="J40">
        <v>0</v>
      </c>
      <c r="K40">
        <v>24</v>
      </c>
      <c r="L40">
        <v>0</v>
      </c>
      <c r="M40">
        <v>0</v>
      </c>
    </row>
    <row r="41" spans="1:13" x14ac:dyDescent="0.25">
      <c r="A41" t="str">
        <f>"041404"</f>
        <v>041404</v>
      </c>
      <c r="B41" t="s">
        <v>59</v>
      </c>
      <c r="C41" t="s">
        <v>56</v>
      </c>
      <c r="D41" t="s">
        <v>16</v>
      </c>
      <c r="E41">
        <v>7523</v>
      </c>
      <c r="F41">
        <v>6001</v>
      </c>
      <c r="G41">
        <v>5967</v>
      </c>
      <c r="H41">
        <v>34</v>
      </c>
      <c r="I41">
        <v>0</v>
      </c>
      <c r="J41">
        <v>0</v>
      </c>
      <c r="K41">
        <v>13</v>
      </c>
      <c r="L41">
        <v>0</v>
      </c>
      <c r="M41">
        <v>0</v>
      </c>
    </row>
    <row r="42" spans="1:13" x14ac:dyDescent="0.25">
      <c r="A42" t="str">
        <f>"041405"</f>
        <v>041405</v>
      </c>
      <c r="B42" t="s">
        <v>60</v>
      </c>
      <c r="C42" t="s">
        <v>56</v>
      </c>
      <c r="D42" t="s">
        <v>16</v>
      </c>
      <c r="E42">
        <v>4089</v>
      </c>
      <c r="F42">
        <v>3194</v>
      </c>
      <c r="G42">
        <v>3149</v>
      </c>
      <c r="H42">
        <v>45</v>
      </c>
      <c r="I42">
        <v>0</v>
      </c>
      <c r="J42">
        <v>0</v>
      </c>
      <c r="K42">
        <v>13</v>
      </c>
      <c r="L42">
        <v>0</v>
      </c>
      <c r="M42">
        <v>0</v>
      </c>
    </row>
    <row r="43" spans="1:13" x14ac:dyDescent="0.25">
      <c r="A43" t="str">
        <f>"041406"</f>
        <v>041406</v>
      </c>
      <c r="B43" t="s">
        <v>61</v>
      </c>
      <c r="C43" t="s">
        <v>56</v>
      </c>
      <c r="D43" t="s">
        <v>16</v>
      </c>
      <c r="E43">
        <v>9038</v>
      </c>
      <c r="F43">
        <v>7429</v>
      </c>
      <c r="G43">
        <v>7378</v>
      </c>
      <c r="H43">
        <v>51</v>
      </c>
      <c r="I43">
        <v>0</v>
      </c>
      <c r="J43">
        <v>0</v>
      </c>
      <c r="K43">
        <v>24</v>
      </c>
      <c r="L43">
        <v>0</v>
      </c>
      <c r="M43">
        <v>0</v>
      </c>
    </row>
    <row r="44" spans="1:13" x14ac:dyDescent="0.25">
      <c r="A44" t="str">
        <f>"041407"</f>
        <v>041407</v>
      </c>
      <c r="B44" t="s">
        <v>62</v>
      </c>
      <c r="C44" t="s">
        <v>56</v>
      </c>
      <c r="D44" t="s">
        <v>16</v>
      </c>
      <c r="E44">
        <v>5329</v>
      </c>
      <c r="F44">
        <v>4269</v>
      </c>
      <c r="G44">
        <v>4240</v>
      </c>
      <c r="H44">
        <v>29</v>
      </c>
      <c r="I44">
        <v>0</v>
      </c>
      <c r="J44">
        <v>0</v>
      </c>
      <c r="K44">
        <v>14</v>
      </c>
      <c r="L44">
        <v>0</v>
      </c>
      <c r="M44">
        <v>0</v>
      </c>
    </row>
    <row r="45" spans="1:13" x14ac:dyDescent="0.25">
      <c r="A45" t="str">
        <f>"041408"</f>
        <v>041408</v>
      </c>
      <c r="B45" t="s">
        <v>63</v>
      </c>
      <c r="C45" t="s">
        <v>56</v>
      </c>
      <c r="D45" t="s">
        <v>16</v>
      </c>
      <c r="E45">
        <v>8910</v>
      </c>
      <c r="F45">
        <v>7132</v>
      </c>
      <c r="G45">
        <v>7018</v>
      </c>
      <c r="H45">
        <v>110</v>
      </c>
      <c r="I45">
        <v>0</v>
      </c>
      <c r="J45">
        <v>0</v>
      </c>
      <c r="K45">
        <v>52</v>
      </c>
      <c r="L45">
        <v>0</v>
      </c>
      <c r="M45">
        <v>0</v>
      </c>
    </row>
    <row r="46" spans="1:13" x14ac:dyDescent="0.25">
      <c r="A46" t="str">
        <f>"041409"</f>
        <v>041409</v>
      </c>
      <c r="B46" t="s">
        <v>64</v>
      </c>
      <c r="C46" t="s">
        <v>56</v>
      </c>
      <c r="D46" t="s">
        <v>16</v>
      </c>
      <c r="E46">
        <v>29513</v>
      </c>
      <c r="F46">
        <v>24219</v>
      </c>
      <c r="G46">
        <v>24104</v>
      </c>
      <c r="H46">
        <v>115</v>
      </c>
      <c r="I46">
        <v>0</v>
      </c>
      <c r="J46">
        <v>0</v>
      </c>
      <c r="K46">
        <v>73</v>
      </c>
      <c r="L46">
        <v>0</v>
      </c>
      <c r="M46">
        <v>0</v>
      </c>
    </row>
    <row r="47" spans="1:13" x14ac:dyDescent="0.25">
      <c r="A47" t="str">
        <f>"041410"</f>
        <v>041410</v>
      </c>
      <c r="B47" t="s">
        <v>65</v>
      </c>
      <c r="C47" t="s">
        <v>56</v>
      </c>
      <c r="D47" t="s">
        <v>16</v>
      </c>
      <c r="E47">
        <v>3582</v>
      </c>
      <c r="F47">
        <v>2866</v>
      </c>
      <c r="G47">
        <v>2817</v>
      </c>
      <c r="H47">
        <v>49</v>
      </c>
      <c r="I47">
        <v>1</v>
      </c>
      <c r="J47">
        <v>0</v>
      </c>
      <c r="K47">
        <v>8</v>
      </c>
      <c r="L47">
        <v>0</v>
      </c>
      <c r="M47">
        <v>0</v>
      </c>
    </row>
    <row r="48" spans="1:13" x14ac:dyDescent="0.25">
      <c r="A48" t="str">
        <f>"041411"</f>
        <v>041411</v>
      </c>
      <c r="B48" t="s">
        <v>66</v>
      </c>
      <c r="C48" t="s">
        <v>56</v>
      </c>
      <c r="D48" t="s">
        <v>16</v>
      </c>
      <c r="E48">
        <v>5967</v>
      </c>
      <c r="F48">
        <v>4847</v>
      </c>
      <c r="G48">
        <v>4789</v>
      </c>
      <c r="H48">
        <v>58</v>
      </c>
      <c r="I48">
        <v>0</v>
      </c>
      <c r="J48">
        <v>0</v>
      </c>
      <c r="K48">
        <v>12</v>
      </c>
      <c r="L48">
        <v>0</v>
      </c>
      <c r="M48">
        <v>0</v>
      </c>
    </row>
    <row r="49" spans="1:13" x14ac:dyDescent="0.25">
      <c r="A49" t="s">
        <v>67</v>
      </c>
      <c r="E49">
        <v>46022</v>
      </c>
      <c r="F49">
        <v>36774</v>
      </c>
      <c r="G49">
        <v>36400</v>
      </c>
      <c r="H49">
        <v>374</v>
      </c>
      <c r="I49">
        <v>4</v>
      </c>
      <c r="J49">
        <v>0</v>
      </c>
      <c r="K49">
        <v>162</v>
      </c>
      <c r="L49">
        <v>0</v>
      </c>
      <c r="M49">
        <v>0</v>
      </c>
    </row>
    <row r="50" spans="1:13" x14ac:dyDescent="0.25">
      <c r="A50" t="str">
        <f>"041601"</f>
        <v>041601</v>
      </c>
      <c r="B50" t="s">
        <v>68</v>
      </c>
      <c r="C50" t="s">
        <v>69</v>
      </c>
      <c r="D50" t="s">
        <v>16</v>
      </c>
      <c r="E50">
        <v>6859</v>
      </c>
      <c r="F50">
        <v>5341</v>
      </c>
      <c r="G50">
        <v>5258</v>
      </c>
      <c r="H50">
        <v>83</v>
      </c>
      <c r="I50">
        <v>4</v>
      </c>
      <c r="J50">
        <v>0</v>
      </c>
      <c r="K50">
        <v>27</v>
      </c>
      <c r="L50">
        <v>0</v>
      </c>
      <c r="M50">
        <v>0</v>
      </c>
    </row>
    <row r="51" spans="1:13" x14ac:dyDescent="0.25">
      <c r="A51" t="str">
        <f>"041602"</f>
        <v>041602</v>
      </c>
      <c r="B51" t="s">
        <v>70</v>
      </c>
      <c r="C51" t="s">
        <v>69</v>
      </c>
      <c r="D51" t="s">
        <v>16</v>
      </c>
      <c r="E51">
        <v>4935</v>
      </c>
      <c r="F51">
        <v>3944</v>
      </c>
      <c r="G51">
        <v>3922</v>
      </c>
      <c r="H51">
        <v>22</v>
      </c>
      <c r="I51">
        <v>0</v>
      </c>
      <c r="J51">
        <v>0</v>
      </c>
      <c r="K51">
        <v>15</v>
      </c>
      <c r="L51">
        <v>0</v>
      </c>
      <c r="M51">
        <v>0</v>
      </c>
    </row>
    <row r="52" spans="1:13" x14ac:dyDescent="0.25">
      <c r="A52" t="str">
        <f>"041603"</f>
        <v>041603</v>
      </c>
      <c r="B52" t="s">
        <v>71</v>
      </c>
      <c r="C52" t="s">
        <v>69</v>
      </c>
      <c r="D52" t="s">
        <v>16</v>
      </c>
      <c r="E52">
        <v>4389</v>
      </c>
      <c r="F52">
        <v>3438</v>
      </c>
      <c r="G52">
        <v>3419</v>
      </c>
      <c r="H52">
        <v>19</v>
      </c>
      <c r="I52">
        <v>0</v>
      </c>
      <c r="J52">
        <v>0</v>
      </c>
      <c r="K52">
        <v>17</v>
      </c>
      <c r="L52">
        <v>0</v>
      </c>
      <c r="M52">
        <v>0</v>
      </c>
    </row>
    <row r="53" spans="1:13" x14ac:dyDescent="0.25">
      <c r="A53" t="str">
        <f>"041604"</f>
        <v>041604</v>
      </c>
      <c r="B53" t="s">
        <v>72</v>
      </c>
      <c r="C53" t="s">
        <v>69</v>
      </c>
      <c r="D53" t="s">
        <v>16</v>
      </c>
      <c r="E53">
        <v>5907</v>
      </c>
      <c r="F53">
        <v>4646</v>
      </c>
      <c r="G53">
        <v>4588</v>
      </c>
      <c r="H53">
        <v>58</v>
      </c>
      <c r="I53">
        <v>0</v>
      </c>
      <c r="J53">
        <v>0</v>
      </c>
      <c r="K53">
        <v>21</v>
      </c>
      <c r="L53">
        <v>0</v>
      </c>
      <c r="M53">
        <v>0</v>
      </c>
    </row>
    <row r="54" spans="1:13" x14ac:dyDescent="0.25">
      <c r="A54" t="str">
        <f>"041605"</f>
        <v>041605</v>
      </c>
      <c r="B54" t="s">
        <v>73</v>
      </c>
      <c r="C54" t="s">
        <v>69</v>
      </c>
      <c r="D54" t="s">
        <v>16</v>
      </c>
      <c r="E54">
        <v>5596</v>
      </c>
      <c r="F54">
        <v>4510</v>
      </c>
      <c r="G54">
        <v>4439</v>
      </c>
      <c r="H54">
        <v>71</v>
      </c>
      <c r="I54">
        <v>0</v>
      </c>
      <c r="J54">
        <v>0</v>
      </c>
      <c r="K54">
        <v>14</v>
      </c>
      <c r="L54">
        <v>0</v>
      </c>
      <c r="M54">
        <v>0</v>
      </c>
    </row>
    <row r="55" spans="1:13" x14ac:dyDescent="0.25">
      <c r="A55" t="str">
        <f>"041606"</f>
        <v>041606</v>
      </c>
      <c r="B55" t="s">
        <v>74</v>
      </c>
      <c r="C55" t="s">
        <v>69</v>
      </c>
      <c r="D55" t="s">
        <v>16</v>
      </c>
      <c r="E55">
        <v>18336</v>
      </c>
      <c r="F55">
        <v>14895</v>
      </c>
      <c r="G55">
        <v>14774</v>
      </c>
      <c r="H55">
        <v>121</v>
      </c>
      <c r="I55">
        <v>0</v>
      </c>
      <c r="J55">
        <v>0</v>
      </c>
      <c r="K55">
        <v>68</v>
      </c>
      <c r="L55">
        <v>0</v>
      </c>
      <c r="M55">
        <v>0</v>
      </c>
    </row>
    <row r="56" spans="1:13" x14ac:dyDescent="0.25">
      <c r="A56" t="s">
        <v>75</v>
      </c>
      <c r="E56">
        <v>65548</v>
      </c>
      <c r="F56">
        <v>53316</v>
      </c>
      <c r="G56">
        <v>52756</v>
      </c>
      <c r="H56">
        <v>560</v>
      </c>
      <c r="I56">
        <v>1</v>
      </c>
      <c r="J56">
        <v>0</v>
      </c>
      <c r="K56">
        <v>279</v>
      </c>
      <c r="L56">
        <v>0</v>
      </c>
      <c r="M56">
        <v>0</v>
      </c>
    </row>
    <row r="57" spans="1:13" x14ac:dyDescent="0.25">
      <c r="A57" t="str">
        <f>"041901"</f>
        <v>041901</v>
      </c>
      <c r="B57" t="s">
        <v>76</v>
      </c>
      <c r="C57" t="s">
        <v>77</v>
      </c>
      <c r="D57" t="s">
        <v>16</v>
      </c>
      <c r="E57">
        <v>13276</v>
      </c>
      <c r="F57">
        <v>10897</v>
      </c>
      <c r="G57">
        <v>10722</v>
      </c>
      <c r="H57">
        <v>175</v>
      </c>
      <c r="I57">
        <v>0</v>
      </c>
      <c r="J57">
        <v>0</v>
      </c>
      <c r="K57">
        <v>72</v>
      </c>
      <c r="L57">
        <v>0</v>
      </c>
      <c r="M57">
        <v>0</v>
      </c>
    </row>
    <row r="58" spans="1:13" x14ac:dyDescent="0.25">
      <c r="A58" t="str">
        <f>"041902"</f>
        <v>041902</v>
      </c>
      <c r="B58" t="s">
        <v>78</v>
      </c>
      <c r="C58" t="s">
        <v>77</v>
      </c>
      <c r="D58" t="s">
        <v>16</v>
      </c>
      <c r="E58">
        <v>5038</v>
      </c>
      <c r="F58">
        <v>4093</v>
      </c>
      <c r="G58">
        <v>4013</v>
      </c>
      <c r="H58">
        <v>80</v>
      </c>
      <c r="I58">
        <v>0</v>
      </c>
      <c r="J58">
        <v>0</v>
      </c>
      <c r="K58">
        <v>15</v>
      </c>
      <c r="L58">
        <v>0</v>
      </c>
      <c r="M58">
        <v>0</v>
      </c>
    </row>
    <row r="59" spans="1:13" x14ac:dyDescent="0.25">
      <c r="A59" t="str">
        <f>"041903"</f>
        <v>041903</v>
      </c>
      <c r="B59" t="s">
        <v>79</v>
      </c>
      <c r="C59" t="s">
        <v>77</v>
      </c>
      <c r="D59" t="s">
        <v>16</v>
      </c>
      <c r="E59">
        <v>8344</v>
      </c>
      <c r="F59">
        <v>6771</v>
      </c>
      <c r="G59">
        <v>6721</v>
      </c>
      <c r="H59">
        <v>50</v>
      </c>
      <c r="I59">
        <v>0</v>
      </c>
      <c r="J59">
        <v>0</v>
      </c>
      <c r="K59">
        <v>55</v>
      </c>
      <c r="L59">
        <v>0</v>
      </c>
      <c r="M59">
        <v>0</v>
      </c>
    </row>
    <row r="60" spans="1:13" x14ac:dyDescent="0.25">
      <c r="A60" t="str">
        <f>"041904"</f>
        <v>041904</v>
      </c>
      <c r="B60" t="s">
        <v>80</v>
      </c>
      <c r="C60" t="s">
        <v>77</v>
      </c>
      <c r="D60" t="s">
        <v>16</v>
      </c>
      <c r="E60">
        <v>10157</v>
      </c>
      <c r="F60">
        <v>8130</v>
      </c>
      <c r="G60">
        <v>8063</v>
      </c>
      <c r="H60">
        <v>67</v>
      </c>
      <c r="I60">
        <v>0</v>
      </c>
      <c r="J60">
        <v>0</v>
      </c>
      <c r="K60">
        <v>34</v>
      </c>
      <c r="L60">
        <v>0</v>
      </c>
      <c r="M60">
        <v>0</v>
      </c>
    </row>
    <row r="61" spans="1:13" x14ac:dyDescent="0.25">
      <c r="A61" t="str">
        <f>"041905"</f>
        <v>041905</v>
      </c>
      <c r="B61" t="s">
        <v>81</v>
      </c>
      <c r="C61" t="s">
        <v>77</v>
      </c>
      <c r="D61" t="s">
        <v>16</v>
      </c>
      <c r="E61">
        <v>6496</v>
      </c>
      <c r="F61">
        <v>5174</v>
      </c>
      <c r="G61">
        <v>5131</v>
      </c>
      <c r="H61">
        <v>43</v>
      </c>
      <c r="I61">
        <v>1</v>
      </c>
      <c r="J61">
        <v>0</v>
      </c>
      <c r="K61">
        <v>30</v>
      </c>
      <c r="L61">
        <v>0</v>
      </c>
      <c r="M61">
        <v>0</v>
      </c>
    </row>
    <row r="62" spans="1:13" x14ac:dyDescent="0.25">
      <c r="A62" t="str">
        <f>"041906"</f>
        <v>041906</v>
      </c>
      <c r="B62" t="s">
        <v>82</v>
      </c>
      <c r="C62" t="s">
        <v>77</v>
      </c>
      <c r="D62" t="s">
        <v>16</v>
      </c>
      <c r="E62">
        <v>22237</v>
      </c>
      <c r="F62">
        <v>18251</v>
      </c>
      <c r="G62">
        <v>18106</v>
      </c>
      <c r="H62">
        <v>145</v>
      </c>
      <c r="I62">
        <v>0</v>
      </c>
      <c r="J62">
        <v>0</v>
      </c>
      <c r="K62">
        <v>73</v>
      </c>
      <c r="L62">
        <v>0</v>
      </c>
      <c r="M62">
        <v>0</v>
      </c>
    </row>
    <row r="63" spans="1:13" x14ac:dyDescent="0.25">
      <c r="A63" t="s">
        <v>83</v>
      </c>
    </row>
    <row r="64" spans="1:13" x14ac:dyDescent="0.25">
      <c r="A64" t="str">
        <f>"046101"</f>
        <v>046101</v>
      </c>
      <c r="B64" t="s">
        <v>84</v>
      </c>
      <c r="C64" t="s">
        <v>16</v>
      </c>
      <c r="D64" t="s">
        <v>16</v>
      </c>
      <c r="E64">
        <v>284582</v>
      </c>
      <c r="F64">
        <v>238697</v>
      </c>
      <c r="G64">
        <v>235513</v>
      </c>
      <c r="H64">
        <v>3184</v>
      </c>
      <c r="I64">
        <v>18</v>
      </c>
      <c r="J64">
        <v>0</v>
      </c>
      <c r="K64">
        <v>1002</v>
      </c>
      <c r="L64">
        <v>0</v>
      </c>
      <c r="M64">
        <v>0</v>
      </c>
    </row>
    <row r="65" spans="1:13" x14ac:dyDescent="0.25">
      <c r="A65" t="s">
        <v>85</v>
      </c>
      <c r="E65">
        <v>907845</v>
      </c>
      <c r="F65">
        <v>743356</v>
      </c>
      <c r="G65">
        <v>735423</v>
      </c>
      <c r="H65">
        <v>7929</v>
      </c>
      <c r="I65">
        <v>35</v>
      </c>
      <c r="J65">
        <v>1</v>
      </c>
      <c r="K65">
        <v>3522</v>
      </c>
      <c r="L65">
        <v>0</v>
      </c>
      <c r="M65">
        <v>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8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rejestr_wyborcow_2025_kw_3_2025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Błoński</dc:creator>
  <cp:lastModifiedBy>Łukasz Błoński</cp:lastModifiedBy>
  <cp:lastPrinted>2025-10-14T10:22:14Z</cp:lastPrinted>
  <dcterms:created xsi:type="dcterms:W3CDTF">2025-10-14T10:21:07Z</dcterms:created>
  <dcterms:modified xsi:type="dcterms:W3CDTF">2025-10-14T10:22:26Z</dcterms:modified>
</cp:coreProperties>
</file>